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60" yWindow="280" windowWidth="25200" windowHeight="13880" activeTab="1"/>
  </bookViews>
  <sheets>
    <sheet name="Summary" sheetId="1" r:id="rId1"/>
    <sheet name="Details" sheetId="2" r:id="rId2"/>
  </sheets>
  <definedNames/>
  <calcPr fullCalcOnLoad="1"/>
</workbook>
</file>

<file path=xl/comments2.xml><?xml version="1.0" encoding="utf-8"?>
<comments xmlns="http://schemas.openxmlformats.org/spreadsheetml/2006/main">
  <authors>
    <author>Hutchison</author>
  </authors>
  <commentList>
    <comment ref="G2" authorId="0">
      <text>
        <r>
          <rPr>
            <b/>
            <sz val="8"/>
            <rFont val="Tahoma"/>
            <family val="0"/>
          </rPr>
          <t>Hutchison:</t>
        </r>
        <r>
          <rPr>
            <sz val="8"/>
            <rFont val="Tahoma"/>
            <family val="0"/>
          </rPr>
          <t xml:space="preserve">
P - Process
S - Subprocess
C - Component/Use Case</t>
        </r>
      </text>
    </comment>
    <comment ref="I2" authorId="0">
      <text>
        <r>
          <rPr>
            <b/>
            <sz val="8"/>
            <rFont val="Tahoma"/>
            <family val="0"/>
          </rPr>
          <t>Hutchison:</t>
        </r>
        <r>
          <rPr>
            <sz val="8"/>
            <rFont val="Tahoma"/>
            <family val="0"/>
          </rPr>
          <t xml:space="preserve">
P - Business Process
S - Test Scenario
C - Test Case</t>
        </r>
      </text>
    </comment>
    <comment ref="J2" authorId="0">
      <text>
        <r>
          <rPr>
            <b/>
            <sz val="8"/>
            <rFont val="Tahoma"/>
            <family val="0"/>
          </rPr>
          <t>Hutchison:</t>
        </r>
        <r>
          <rPr>
            <sz val="8"/>
            <rFont val="Tahoma"/>
            <family val="0"/>
          </rPr>
          <t xml:space="preserve">
A - Analysis
D - Development
T - Test</t>
        </r>
      </text>
    </comment>
    <comment ref="K2" authorId="0">
      <text>
        <r>
          <rPr>
            <b/>
            <sz val="8"/>
            <rFont val="Tahoma"/>
            <family val="0"/>
          </rPr>
          <t>Hutchison:</t>
        </r>
        <r>
          <rPr>
            <sz val="8"/>
            <rFont val="Tahoma"/>
            <family val="0"/>
          </rPr>
          <t xml:space="preserve">
P - Preparaion
T - Test
R - Ready for Acceptance
H - Handover to Operations</t>
        </r>
      </text>
    </comment>
  </commentList>
</comments>
</file>

<file path=xl/sharedStrings.xml><?xml version="1.0" encoding="utf-8"?>
<sst xmlns="http://schemas.openxmlformats.org/spreadsheetml/2006/main" count="69" uniqueCount="57">
  <si>
    <t>ID</t>
  </si>
  <si>
    <t>Workstream</t>
  </si>
  <si>
    <t>Business Process</t>
  </si>
  <si>
    <t>Use Case</t>
  </si>
  <si>
    <t>Creation</t>
  </si>
  <si>
    <t>Execution</t>
  </si>
  <si>
    <t>Systems</t>
  </si>
  <si>
    <t>Business Processes</t>
  </si>
  <si>
    <t>Business Component/Use Case</t>
  </si>
  <si>
    <t>Planned Release</t>
  </si>
  <si>
    <t>Manual/System</t>
  </si>
  <si>
    <t>Level</t>
  </si>
  <si>
    <t>Relevant for launch</t>
  </si>
  <si>
    <t>To be Tested</t>
  </si>
  <si>
    <t>Current Development Status</t>
  </si>
  <si>
    <t>Current Test Status</t>
  </si>
  <si>
    <t>System Design available</t>
  </si>
  <si>
    <t>System Requirements available</t>
  </si>
  <si>
    <t>Use Case/Usage Scenario available</t>
  </si>
  <si>
    <t>Testcase available</t>
  </si>
  <si>
    <t>Variances</t>
  </si>
  <si>
    <t>Number of Steps in Testcase</t>
  </si>
  <si>
    <t>Interfaces with other Testcases</t>
  </si>
  <si>
    <t>Establishing a Baseline Result</t>
  </si>
  <si>
    <t>Complexity Weight</t>
  </si>
  <si>
    <t>Complexity</t>
  </si>
  <si>
    <t>Classicication</t>
  </si>
  <si>
    <t>Preconditions</t>
  </si>
  <si>
    <t>Verifications</t>
  </si>
  <si>
    <t>Complexity base Scenario</t>
  </si>
  <si>
    <t>System 1</t>
  </si>
  <si>
    <t>System 2</t>
  </si>
  <si>
    <t>System 3</t>
  </si>
  <si>
    <t>System 4</t>
  </si>
  <si>
    <t>System x</t>
  </si>
  <si>
    <t>S</t>
  </si>
  <si>
    <t>Y</t>
  </si>
  <si>
    <t>P</t>
  </si>
  <si>
    <t>EXAMPLE 1</t>
  </si>
  <si>
    <t>EXAMPLE 2</t>
  </si>
  <si>
    <t>EXAMPLE 3</t>
  </si>
  <si>
    <t>EXAMPLE 4</t>
  </si>
  <si>
    <t>EXAMPLE 5</t>
  </si>
  <si>
    <t>EXAMPLE 6</t>
  </si>
  <si>
    <t>C</t>
  </si>
  <si>
    <t>N</t>
  </si>
  <si>
    <t>1</t>
  </si>
  <si>
    <t>2</t>
  </si>
  <si>
    <t>3</t>
  </si>
  <si>
    <t>Amount</t>
  </si>
  <si>
    <t>Effort (h)</t>
  </si>
  <si>
    <t>Varianten &amp; Cycles</t>
  </si>
  <si>
    <t>Test Point Analysis (Creation)</t>
  </si>
  <si>
    <t>Test Point Analysis (Execution)</t>
  </si>
  <si>
    <t>Totals</t>
  </si>
  <si>
    <t>Effort Planning</t>
  </si>
  <si>
    <t>manhours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</si>
</sst>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</numFmts>
  <fonts count="39">
    <font>
      <sz val="10"/>
      <name val="Arial"/>
      <family val="0"/>
    </font>
    <font>
      <b/>
      <sz val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17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49" fontId="0" fillId="0" borderId="0" xfId="0" applyNumberFormat="1" applyFont="1" applyAlignment="1">
      <alignment/>
    </xf>
    <xf numFmtId="0" fontId="0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0" fillId="0" borderId="0" xfId="0" applyNumberFormat="1" applyFont="1" applyAlignment="1">
      <alignment textRotation="90"/>
    </xf>
    <xf numFmtId="0" fontId="0" fillId="0" borderId="0" xfId="0" applyNumberFormat="1" applyFont="1" applyAlignment="1">
      <alignment textRotation="90"/>
    </xf>
    <xf numFmtId="0" fontId="0" fillId="0" borderId="0" xfId="0" applyNumberFormat="1" applyFont="1" applyAlignment="1">
      <alignment horizontal="left" textRotation="90"/>
    </xf>
    <xf numFmtId="0" fontId="0" fillId="0" borderId="0" xfId="0" applyFont="1" applyAlignment="1">
      <alignment/>
    </xf>
    <xf numFmtId="49" fontId="1" fillId="0" borderId="0" xfId="0" applyNumberFormat="1" applyFont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NumberFormat="1" applyFont="1" applyAlignment="1">
      <alignment horizontal="left"/>
    </xf>
    <xf numFmtId="0" fontId="1" fillId="33" borderId="0" xfId="0" applyFont="1" applyFill="1" applyAlignment="1">
      <alignment/>
    </xf>
    <xf numFmtId="0" fontId="1" fillId="34" borderId="0" xfId="0" applyFont="1" applyFill="1" applyAlignment="1">
      <alignment/>
    </xf>
    <xf numFmtId="0" fontId="1" fillId="0" borderId="0" xfId="0" applyFont="1" applyAlignment="1">
      <alignment/>
    </xf>
    <xf numFmtId="0" fontId="0" fillId="34" borderId="0" xfId="0" applyFont="1" applyFill="1" applyAlignment="1">
      <alignment/>
    </xf>
    <xf numFmtId="2" fontId="1" fillId="34" borderId="0" xfId="0" applyNumberFormat="1" applyFont="1" applyFill="1" applyAlignment="1">
      <alignment/>
    </xf>
    <xf numFmtId="2" fontId="0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Fon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5"/>
  <sheetViews>
    <sheetView zoomScale="125" zoomScaleNormal="125" workbookViewId="0" topLeftCell="A1">
      <selection activeCell="D3" sqref="D3"/>
    </sheetView>
  </sheetViews>
  <sheetFormatPr defaultColWidth="8.8515625" defaultRowHeight="12.75"/>
  <cols>
    <col min="1" max="1" width="8.8515625" style="0" customWidth="1"/>
    <col min="2" max="2" width="44.7109375" style="0" bestFit="1" customWidth="1"/>
    <col min="3" max="3" width="9.140625" style="0" customWidth="1"/>
    <col min="4" max="4" width="9.140625" style="22" customWidth="1"/>
    <col min="5" max="5" width="10.421875" style="22" bestFit="1" customWidth="1"/>
    <col min="6" max="6" width="9.140625" style="22" customWidth="1"/>
  </cols>
  <sheetData>
    <row r="1" spans="2:12" s="7" customFormat="1" ht="12">
      <c r="B1" s="17" t="s">
        <v>55</v>
      </c>
      <c r="C1" s="17"/>
      <c r="D1" s="20" t="s">
        <v>49</v>
      </c>
      <c r="E1" s="20" t="s">
        <v>50</v>
      </c>
      <c r="F1" s="20" t="s">
        <v>51</v>
      </c>
      <c r="G1" s="17"/>
      <c r="H1" s="17"/>
      <c r="I1" s="17"/>
      <c r="J1" s="17"/>
      <c r="K1" s="17"/>
      <c r="L1" s="17"/>
    </row>
    <row r="2" spans="2:6" s="7" customFormat="1" ht="12">
      <c r="B2" s="18" t="s">
        <v>52</v>
      </c>
      <c r="C2" s="19"/>
      <c r="D2" s="21">
        <f>COUNTIF(Details!I3:I8,"S")*AVERAGE(Details!U3:U8)</f>
        <v>8.333333333333334</v>
      </c>
      <c r="E2" s="21">
        <f>D2*0.75</f>
        <v>6.25</v>
      </c>
      <c r="F2" s="21"/>
    </row>
    <row r="3" spans="2:6" s="7" customFormat="1" ht="12">
      <c r="B3" s="18" t="s">
        <v>53</v>
      </c>
      <c r="C3" s="19"/>
      <c r="D3" s="21">
        <f>COUNTIF(Details!I3:I8,"S")*AVERAGE(Details!U3:U8)</f>
        <v>8.333333333333334</v>
      </c>
      <c r="E3" s="21">
        <f>D3*0.5</f>
        <v>4.166666666666667</v>
      </c>
      <c r="F3" s="21">
        <f>E3*3</f>
        <v>12.5</v>
      </c>
    </row>
    <row r="4" spans="2:7" s="7" customFormat="1" ht="12">
      <c r="B4" s="18" t="s">
        <v>54</v>
      </c>
      <c r="C4" s="19"/>
      <c r="D4" s="21"/>
      <c r="E4" s="21"/>
      <c r="F4" s="21">
        <f>SUM(F3,E2)</f>
        <v>18.75</v>
      </c>
      <c r="G4" s="7" t="s">
        <v>56</v>
      </c>
    </row>
    <row r="5" spans="2:6" s="7" customFormat="1" ht="12">
      <c r="B5" s="18"/>
      <c r="D5" s="21"/>
      <c r="E5" s="21"/>
      <c r="F5" s="21"/>
    </row>
  </sheetData>
  <sheetProtection/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8"/>
  <sheetViews>
    <sheetView tabSelected="1" zoomScale="75" zoomScaleNormal="75" workbookViewId="0" topLeftCell="C1">
      <selection activeCell="D53" sqref="D53"/>
    </sheetView>
  </sheetViews>
  <sheetFormatPr defaultColWidth="9.140625" defaultRowHeight="12.75"/>
  <cols>
    <col min="1" max="1" width="12.8515625" style="1" customWidth="1"/>
    <col min="2" max="2" width="20.00390625" style="1" bestFit="1" customWidth="1"/>
    <col min="3" max="3" width="45.421875" style="7" customWidth="1"/>
    <col min="4" max="4" width="32.421875" style="7" customWidth="1"/>
    <col min="5" max="6" width="3.7109375" style="1" customWidth="1"/>
    <col min="7" max="7" width="3.7109375" style="7" customWidth="1"/>
    <col min="8" max="16" width="3.7109375" style="1" customWidth="1"/>
    <col min="17" max="21" width="3.7109375" style="2" customWidth="1"/>
    <col min="22" max="22" width="8.7109375" style="15" customWidth="1"/>
    <col min="23" max="26" width="3.7109375" style="2" customWidth="1"/>
    <col min="27" max="27" width="8.7109375" style="15" customWidth="1"/>
    <col min="28" max="29" width="4.421875" style="7" customWidth="1"/>
    <col min="30" max="32" width="4.421875" style="7" bestFit="1" customWidth="1"/>
    <col min="33" max="16384" width="9.140625" style="7" customWidth="1"/>
  </cols>
  <sheetData>
    <row r="1" spans="1:28" s="1" customFormat="1" ht="12.75">
      <c r="A1" s="1" t="s">
        <v>0</v>
      </c>
      <c r="B1" s="1" t="s">
        <v>1</v>
      </c>
      <c r="C1" s="1" t="s">
        <v>2</v>
      </c>
      <c r="D1" s="1" t="s">
        <v>3</v>
      </c>
      <c r="Q1" s="2"/>
      <c r="R1" s="23" t="s">
        <v>4</v>
      </c>
      <c r="S1" s="23"/>
      <c r="T1" s="23"/>
      <c r="U1" s="23"/>
      <c r="V1" s="23"/>
      <c r="W1" s="23" t="s">
        <v>5</v>
      </c>
      <c r="X1" s="24"/>
      <c r="Y1" s="24"/>
      <c r="Z1" s="24"/>
      <c r="AA1" s="24"/>
      <c r="AB1" s="1" t="s">
        <v>6</v>
      </c>
    </row>
    <row r="2" spans="1:32" ht="186">
      <c r="A2" s="3" t="s">
        <v>7</v>
      </c>
      <c r="B2" s="3"/>
      <c r="C2" s="1"/>
      <c r="D2" s="1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4" t="s">
        <v>14</v>
      </c>
      <c r="K2" s="4" t="s">
        <v>15</v>
      </c>
      <c r="L2" s="4" t="s">
        <v>16</v>
      </c>
      <c r="M2" s="4" t="s">
        <v>17</v>
      </c>
      <c r="N2" s="4" t="s">
        <v>18</v>
      </c>
      <c r="O2" s="4" t="s">
        <v>19</v>
      </c>
      <c r="P2" s="4" t="s">
        <v>20</v>
      </c>
      <c r="Q2" s="5" t="s">
        <v>21</v>
      </c>
      <c r="R2" s="5" t="s">
        <v>22</v>
      </c>
      <c r="S2" s="5" t="s">
        <v>23</v>
      </c>
      <c r="T2" s="5" t="s">
        <v>24</v>
      </c>
      <c r="U2" s="5" t="s">
        <v>25</v>
      </c>
      <c r="V2" s="6" t="s">
        <v>26</v>
      </c>
      <c r="W2" s="5" t="s">
        <v>27</v>
      </c>
      <c r="X2" s="5" t="s">
        <v>28</v>
      </c>
      <c r="Y2" s="5" t="s">
        <v>24</v>
      </c>
      <c r="Z2" s="5" t="s">
        <v>29</v>
      </c>
      <c r="AA2" s="6" t="s">
        <v>26</v>
      </c>
      <c r="AB2" s="5" t="s">
        <v>30</v>
      </c>
      <c r="AC2" s="5" t="s">
        <v>31</v>
      </c>
      <c r="AD2" s="5" t="s">
        <v>32</v>
      </c>
      <c r="AE2" s="5" t="s">
        <v>33</v>
      </c>
      <c r="AF2" s="5" t="s">
        <v>34</v>
      </c>
    </row>
    <row r="3" spans="1:28" s="14" customFormat="1" ht="12.75">
      <c r="A3" s="8" t="s">
        <v>38</v>
      </c>
      <c r="B3" s="8"/>
      <c r="C3" s="8"/>
      <c r="D3" s="8"/>
      <c r="E3" s="9"/>
      <c r="F3" s="9"/>
      <c r="G3" s="9" t="s">
        <v>37</v>
      </c>
      <c r="H3" s="9" t="s">
        <v>36</v>
      </c>
      <c r="I3" s="10" t="str">
        <f aca="true" t="shared" si="0" ref="I3:I8">IF(COUNTIF(H3,"Y")=1,G3,"...")</f>
        <v>P</v>
      </c>
      <c r="J3" s="9"/>
      <c r="K3" s="9"/>
      <c r="L3" s="9"/>
      <c r="M3" s="9"/>
      <c r="N3" s="9"/>
      <c r="O3" s="9"/>
      <c r="P3" s="9" t="s">
        <v>46</v>
      </c>
      <c r="Q3" s="11">
        <v>2</v>
      </c>
      <c r="R3" s="11">
        <v>1</v>
      </c>
      <c r="S3" s="11">
        <v>0</v>
      </c>
      <c r="T3" s="9">
        <f aca="true" t="shared" si="1" ref="T3:T8">SUM(Q3:S3)*P3</f>
        <v>3</v>
      </c>
      <c r="U3" s="12">
        <f aca="true" t="shared" si="2" ref="U3:U8">IF(AND(T3&gt;=0,T3&lt;=10),6,IF(AND(T3&gt;10,T3&lt;=20),8,IF(T3&gt;20,12,"Invalid Data")))</f>
        <v>6</v>
      </c>
      <c r="V3" s="13" t="str">
        <f aca="true" t="shared" si="3" ref="V3:V8">IF(U3=6,"Simple",IF(U3=8,"Average",IF(U3=12,"Complex","Invalid Data")))</f>
        <v>Simple</v>
      </c>
      <c r="W3" s="12">
        <v>0</v>
      </c>
      <c r="X3" s="11">
        <v>0</v>
      </c>
      <c r="Y3" s="9">
        <f aca="true" t="shared" si="4" ref="Y3:Y8">SUM(Q3,W3,X3)*P3</f>
        <v>2</v>
      </c>
      <c r="Z3" s="12">
        <f aca="true" t="shared" si="5" ref="Z3:Z8">IF(AND(Y3&gt;=0,Y3&lt;=10),6,IF(AND(Y3&gt;10,Y3&lt;=20),8,IF(Y3&gt;20,12,"Invalid Data")))</f>
        <v>6</v>
      </c>
      <c r="AA3" s="13" t="str">
        <f aca="true" t="shared" si="6" ref="AA3:AA8">IF(Z3=6,"Simple",IF(Z3=8,"Average",IF(Z3=12,"Complex","Invalid Data")))</f>
        <v>Simple</v>
      </c>
      <c r="AB3" s="16"/>
    </row>
    <row r="4" spans="1:29" s="14" customFormat="1" ht="12">
      <c r="A4" s="8" t="s">
        <v>39</v>
      </c>
      <c r="B4" s="8"/>
      <c r="C4" s="8"/>
      <c r="D4" s="8"/>
      <c r="E4" s="9"/>
      <c r="F4" s="9"/>
      <c r="G4" s="9" t="s">
        <v>35</v>
      </c>
      <c r="H4" s="9" t="s">
        <v>36</v>
      </c>
      <c r="I4" s="10" t="str">
        <f t="shared" si="0"/>
        <v>S</v>
      </c>
      <c r="J4" s="9"/>
      <c r="K4" s="9"/>
      <c r="L4" s="9"/>
      <c r="M4" s="9"/>
      <c r="N4" s="9"/>
      <c r="O4" s="9"/>
      <c r="P4" s="9" t="s">
        <v>46</v>
      </c>
      <c r="Q4" s="11">
        <v>3</v>
      </c>
      <c r="R4" s="11">
        <v>0</v>
      </c>
      <c r="S4" s="11">
        <v>0</v>
      </c>
      <c r="T4" s="9">
        <f t="shared" si="1"/>
        <v>3</v>
      </c>
      <c r="U4" s="12">
        <f t="shared" si="2"/>
        <v>6</v>
      </c>
      <c r="V4" s="13" t="str">
        <f t="shared" si="3"/>
        <v>Simple</v>
      </c>
      <c r="W4" s="12">
        <v>0</v>
      </c>
      <c r="X4" s="11">
        <v>1</v>
      </c>
      <c r="Y4" s="9">
        <f t="shared" si="4"/>
        <v>4</v>
      </c>
      <c r="Z4" s="12">
        <f t="shared" si="5"/>
        <v>6</v>
      </c>
      <c r="AA4" s="13" t="str">
        <f t="shared" si="6"/>
        <v>Simple</v>
      </c>
      <c r="AC4" s="16"/>
    </row>
    <row r="5" spans="1:30" s="14" customFormat="1" ht="12">
      <c r="A5" s="8" t="s">
        <v>40</v>
      </c>
      <c r="B5" s="8"/>
      <c r="C5" s="8"/>
      <c r="D5" s="8"/>
      <c r="E5" s="9"/>
      <c r="F5" s="9"/>
      <c r="G5" s="9" t="s">
        <v>44</v>
      </c>
      <c r="H5" s="9" t="s">
        <v>36</v>
      </c>
      <c r="I5" s="10" t="str">
        <f t="shared" si="0"/>
        <v>C</v>
      </c>
      <c r="J5" s="9"/>
      <c r="K5" s="9"/>
      <c r="L5" s="9"/>
      <c r="M5" s="9"/>
      <c r="N5" s="9"/>
      <c r="O5" s="9"/>
      <c r="P5" s="9" t="s">
        <v>47</v>
      </c>
      <c r="Q5" s="11">
        <v>4</v>
      </c>
      <c r="R5" s="11">
        <v>1</v>
      </c>
      <c r="S5" s="11">
        <v>0</v>
      </c>
      <c r="T5" s="9">
        <f t="shared" si="1"/>
        <v>10</v>
      </c>
      <c r="U5" s="12">
        <f t="shared" si="2"/>
        <v>6</v>
      </c>
      <c r="V5" s="13" t="str">
        <f t="shared" si="3"/>
        <v>Simple</v>
      </c>
      <c r="W5" s="12">
        <v>0</v>
      </c>
      <c r="X5" s="11">
        <v>2</v>
      </c>
      <c r="Y5" s="9">
        <f t="shared" si="4"/>
        <v>12</v>
      </c>
      <c r="Z5" s="12">
        <f t="shared" si="5"/>
        <v>8</v>
      </c>
      <c r="AA5" s="13" t="str">
        <f t="shared" si="6"/>
        <v>Average</v>
      </c>
      <c r="AD5" s="16"/>
    </row>
    <row r="6" spans="1:31" s="14" customFormat="1" ht="12">
      <c r="A6" s="8" t="s">
        <v>41</v>
      </c>
      <c r="B6" s="8"/>
      <c r="C6" s="8"/>
      <c r="D6" s="8"/>
      <c r="E6" s="9"/>
      <c r="F6" s="9"/>
      <c r="G6" s="9" t="s">
        <v>37</v>
      </c>
      <c r="H6" s="9" t="s">
        <v>45</v>
      </c>
      <c r="I6" s="10" t="str">
        <f t="shared" si="0"/>
        <v>...</v>
      </c>
      <c r="J6" s="9"/>
      <c r="K6" s="9"/>
      <c r="L6" s="9"/>
      <c r="M6" s="9"/>
      <c r="N6" s="9"/>
      <c r="O6" s="9"/>
      <c r="P6" s="9" t="s">
        <v>48</v>
      </c>
      <c r="Q6" s="11">
        <v>5</v>
      </c>
      <c r="R6" s="11">
        <v>0</v>
      </c>
      <c r="S6" s="11">
        <v>0</v>
      </c>
      <c r="T6" s="9">
        <f t="shared" si="1"/>
        <v>15</v>
      </c>
      <c r="U6" s="12">
        <f t="shared" si="2"/>
        <v>8</v>
      </c>
      <c r="V6" s="13" t="str">
        <f t="shared" si="3"/>
        <v>Average</v>
      </c>
      <c r="W6" s="12">
        <v>0</v>
      </c>
      <c r="X6" s="11">
        <v>3</v>
      </c>
      <c r="Y6" s="9">
        <f t="shared" si="4"/>
        <v>24</v>
      </c>
      <c r="Z6" s="12">
        <f t="shared" si="5"/>
        <v>12</v>
      </c>
      <c r="AA6" s="13" t="str">
        <f t="shared" si="6"/>
        <v>Complex</v>
      </c>
      <c r="AE6" s="16"/>
    </row>
    <row r="7" spans="1:32" s="14" customFormat="1" ht="12">
      <c r="A7" s="8" t="s">
        <v>42</v>
      </c>
      <c r="B7" s="8"/>
      <c r="C7" s="8"/>
      <c r="D7" s="8"/>
      <c r="E7" s="9"/>
      <c r="F7" s="9"/>
      <c r="G7" s="9" t="s">
        <v>35</v>
      </c>
      <c r="H7" s="9" t="s">
        <v>45</v>
      </c>
      <c r="I7" s="10" t="str">
        <f t="shared" si="0"/>
        <v>...</v>
      </c>
      <c r="J7" s="9"/>
      <c r="K7" s="9"/>
      <c r="L7" s="9"/>
      <c r="M7" s="9"/>
      <c r="N7" s="9"/>
      <c r="O7" s="9"/>
      <c r="P7" s="9" t="s">
        <v>48</v>
      </c>
      <c r="Q7" s="11">
        <v>6</v>
      </c>
      <c r="R7" s="11">
        <v>1</v>
      </c>
      <c r="S7" s="11">
        <v>0</v>
      </c>
      <c r="T7" s="9">
        <f t="shared" si="1"/>
        <v>21</v>
      </c>
      <c r="U7" s="12">
        <f t="shared" si="2"/>
        <v>12</v>
      </c>
      <c r="V7" s="13" t="str">
        <f t="shared" si="3"/>
        <v>Complex</v>
      </c>
      <c r="W7" s="12">
        <v>0</v>
      </c>
      <c r="X7" s="11">
        <v>4</v>
      </c>
      <c r="Y7" s="9">
        <f t="shared" si="4"/>
        <v>30</v>
      </c>
      <c r="Z7" s="12">
        <f t="shared" si="5"/>
        <v>12</v>
      </c>
      <c r="AA7" s="13" t="str">
        <f t="shared" si="6"/>
        <v>Complex</v>
      </c>
      <c r="AF7" s="16"/>
    </row>
    <row r="8" spans="1:29" s="14" customFormat="1" ht="12">
      <c r="A8" s="8" t="s">
        <v>43</v>
      </c>
      <c r="B8" s="8"/>
      <c r="C8" s="8"/>
      <c r="D8" s="8"/>
      <c r="E8" s="9"/>
      <c r="F8" s="9"/>
      <c r="G8" s="9" t="s">
        <v>44</v>
      </c>
      <c r="H8" s="9" t="s">
        <v>45</v>
      </c>
      <c r="I8" s="10" t="str">
        <f t="shared" si="0"/>
        <v>...</v>
      </c>
      <c r="J8" s="9"/>
      <c r="K8" s="9"/>
      <c r="L8" s="9"/>
      <c r="M8" s="9"/>
      <c r="N8" s="9"/>
      <c r="O8" s="9"/>
      <c r="P8" s="9" t="s">
        <v>48</v>
      </c>
      <c r="Q8" s="11">
        <v>7</v>
      </c>
      <c r="R8" s="11">
        <v>0</v>
      </c>
      <c r="S8" s="11">
        <v>0</v>
      </c>
      <c r="T8" s="9">
        <f t="shared" si="1"/>
        <v>21</v>
      </c>
      <c r="U8" s="12">
        <f t="shared" si="2"/>
        <v>12</v>
      </c>
      <c r="V8" s="13" t="str">
        <f t="shared" si="3"/>
        <v>Complex</v>
      </c>
      <c r="W8" s="12">
        <v>0</v>
      </c>
      <c r="X8" s="11">
        <v>5</v>
      </c>
      <c r="Y8" s="9">
        <f t="shared" si="4"/>
        <v>36</v>
      </c>
      <c r="Z8" s="12">
        <f t="shared" si="5"/>
        <v>12</v>
      </c>
      <c r="AA8" s="13" t="str">
        <f t="shared" si="6"/>
        <v>Complex</v>
      </c>
      <c r="AC8" s="16"/>
    </row>
  </sheetData>
  <sheetProtection/>
  <mergeCells count="2">
    <mergeCell ref="R1:V1"/>
    <mergeCell ref="W1:AA1"/>
  </mergeCells>
  <printOptions/>
  <pageMargins left="0.75" right="0.75" top="1" bottom="1" header="0.5" footer="0.5"/>
  <pageSetup orientation="portrait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Hutchison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Hutchison</dc:creator>
  <cp:keywords/>
  <dc:description/>
  <cp:lastModifiedBy>Wayne Middleton</cp:lastModifiedBy>
  <dcterms:created xsi:type="dcterms:W3CDTF">2002-08-07T07:15:29Z</dcterms:created>
  <dcterms:modified xsi:type="dcterms:W3CDTF">2014-01-19T16:09:16Z</dcterms:modified>
  <cp:category/>
  <cp:version/>
  <cp:contentType/>
  <cp:contentStatus/>
</cp:coreProperties>
</file>